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0490" windowHeight="6915" activeTab="0"/>
  </bookViews>
  <sheets>
    <sheet name="Расчет НМЦК" sheetId="1" r:id="rId1"/>
  </sheets>
  <definedNames>
    <definedName name="OLE_LINK13" localSheetId="0">'Расчет НМЦК'!$B$7</definedName>
    <definedName name="_xlnm.Print_Area" localSheetId="0">'Расчет НМЦК'!$A$1:$N$12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<sst xmlns="http://schemas.openxmlformats.org/spreadsheetml/2006/main" count="22" uniqueCount="22">
  <si>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</si>
  <si>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Наименование предмета контракта</t>
  </si>
  <si>
    <t>Ед. изм</t>
  </si>
  <si>
    <t xml:space="preserve">Кол-во </t>
  </si>
  <si>
    <t>Коммерческие предложения (руб.)</t>
  </si>
  <si>
    <t>Однородность совокупности значений выявленных цен, используемых в расчете Н(М)ЦК, ЦКЕП</t>
  </si>
  <si>
    <t>Н(М)ЦК, определяемая методом сопоставимых рыночных цен (анализа рынка)*</t>
  </si>
  <si>
    <t>Коммерческое предложение №1</t>
  </si>
  <si>
    <t>Коммерческое предложение №2</t>
  </si>
  <si>
    <t>Коммерческое предложение №3</t>
  </si>
  <si>
    <t xml:space="preserve">Средняя арифметическая цена за единицу     &lt;ц&gt; </t>
  </si>
  <si>
    <t>Среднее квадратичное отклонение</t>
  </si>
  <si>
    <t>Цена за единицу изм. (руб.)</t>
  </si>
  <si>
    <t>Цена за единицу изм. с округлением до сотых долей после запятой (руб.)</t>
  </si>
  <si>
    <t>Н(М)ЦК, контракта с учетом округления цены за единицу (руб.)</t>
  </si>
  <si>
    <t>ОБОСНОВАНИЕ НАЧАЛЬНОЙ (МАКСИМАЛЬНОЙ) ЦЕНЫ КОНТРАКТА</t>
  </si>
  <si>
    <t>В результате проведенного расчета НМЦК составила:</t>
  </si>
  <si>
    <t>рублей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</si>
  <si>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 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</si>
  <si>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</si>
  <si>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усл. Ед</t>
  </si>
  <si>
    <t>…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</si>
</sst>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5</xdr:row>
      <xdr:rowOff>1600200</xdr:rowOff>
    </xdr:from>
    <xdr:to>
      <xdr:col>9</xdr:col>
      <xdr:colOff>1171575</xdr:colOff>
      <xdr:row>5</xdr:row>
      <xdr:rowOff>1933575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3686175"/>
          <a:ext cx="1562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1428750</xdr:colOff>
      <xdr:row>5</xdr:row>
      <xdr:rowOff>933450</xdr:rowOff>
    </xdr:from>
    <xdr:to>
      <xdr:col>8</xdr:col>
      <xdr:colOff>923925</xdr:colOff>
      <xdr:row>5</xdr:row>
      <xdr:rowOff>1390650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3019425"/>
          <a:ext cx="1000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5</xdr:row>
      <xdr:rowOff>2552700</xdr:rowOff>
    </xdr:from>
    <xdr:to>
      <xdr:col>10</xdr:col>
      <xdr:colOff>1838325</xdr:colOff>
      <xdr:row>5</xdr:row>
      <xdr:rowOff>2914650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46386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5</xdr:row>
      <xdr:rowOff>1400175</xdr:rowOff>
    </xdr:from>
    <xdr:to>
      <xdr:col>10</xdr:col>
      <xdr:colOff>419100</xdr:colOff>
      <xdr:row>5</xdr:row>
      <xdr:rowOff>1619250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87325" y="3486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55" zoomScaleNormal="55" zoomScaleSheetLayoutView="80" zoomScalePageLayoutView="0" workbookViewId="0" topLeftCell="A1">
      <selection activeCell="P10" sqref="P10"/>
    </sheetView>
  </sheetViews>
  <sheetFormatPr defaultColWidth="32.57421875" defaultRowHeight="15"/>
  <cols>
    <col min="1" max="1" width="4.421875" style="2" customWidth="1"/>
    <col min="2" max="2" width="49.7109375" style="2" customWidth="1"/>
    <col min="3" max="3" width="8.57421875" style="2" customWidth="1"/>
    <col min="4" max="4" width="8.7109375" style="2" customWidth="1"/>
    <col min="5" max="5" width="16.57421875" style="2" customWidth="1"/>
    <col min="6" max="6" width="17.140625" style="2" customWidth="1"/>
    <col min="7" max="7" width="17.28125" style="2" customWidth="1"/>
    <col min="8" max="8" width="22.57421875" style="2" customWidth="1"/>
    <col min="9" max="9" width="19.421875" style="2" customWidth="1"/>
    <col min="10" max="10" width="24.8515625" style="2" customWidth="1"/>
    <col min="11" max="11" width="32.57421875" style="2" customWidth="1"/>
    <col min="12" max="12" width="20.140625" style="2" customWidth="1"/>
    <col min="13" max="13" width="21.8515625" style="2" customWidth="1"/>
    <col min="14" max="14" width="22.00390625" style="2" customWidth="1"/>
    <col min="15" max="254" width="9.140625" style="2" customWidth="1"/>
    <col min="255" max="255" width="5.8515625" style="2" customWidth="1"/>
    <col min="256" max="16384" width="32.57421875" style="2" customWidth="1"/>
  </cols>
  <sheetData>
    <row r="1" spans="11:14" ht="10.5" customHeight="1">
      <c r="K1" s="40"/>
      <c r="L1" s="41"/>
      <c r="M1" s="41"/>
      <c r="N1" s="41"/>
    </row>
    <row r="2" spans="1:14" ht="30.7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4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81" customHeight="1">
      <c r="A5" s="33" t="s">
        <v>0</v>
      </c>
      <c r="B5" s="33" t="s">
        <v>1</v>
      </c>
      <c r="C5" s="33" t="s">
        <v>2</v>
      </c>
      <c r="D5" s="33" t="s">
        <v>3</v>
      </c>
      <c r="E5" s="34" t="s">
        <v>4</v>
      </c>
      <c r="F5" s="34"/>
      <c r="G5" s="34"/>
      <c r="H5" s="35" t="s">
        <v>5</v>
      </c>
      <c r="I5" s="35"/>
      <c r="J5" s="35"/>
      <c r="K5" s="34" t="s">
        <v>6</v>
      </c>
      <c r="L5" s="34"/>
      <c r="M5" s="34"/>
      <c r="N5" s="34"/>
    </row>
    <row r="6" spans="1:14" s="3" customFormat="1" ht="258.75" customHeight="1">
      <c r="A6" s="33"/>
      <c r="B6" s="33"/>
      <c r="C6" s="33"/>
      <c r="D6" s="33"/>
      <c r="E6" s="1" t="s">
        <v>7</v>
      </c>
      <c r="F6" s="1" t="s">
        <v>8</v>
      </c>
      <c r="G6" s="1" t="s">
        <v>9</v>
      </c>
      <c r="H6" s="27" t="s">
        <v>10</v>
      </c>
      <c r="I6" s="11" t="s">
        <v>11</v>
      </c>
      <c r="J6" s="12" t="s">
        <v>18</v>
      </c>
      <c r="K6" s="13" t="s">
        <v>19</v>
      </c>
      <c r="L6" s="27" t="s">
        <v>12</v>
      </c>
      <c r="M6" s="27" t="s">
        <v>13</v>
      </c>
      <c r="N6" s="27" t="s">
        <v>14</v>
      </c>
    </row>
    <row r="7" spans="1:14" s="3" customFormat="1" ht="240" customHeight="1">
      <c r="A7" s="26">
        <v>1</v>
      </c>
      <c r="B7" s="32" t="s">
        <v>21</v>
      </c>
      <c r="C7" s="26" t="s">
        <v>20</v>
      </c>
      <c r="D7" s="26">
        <v>1</v>
      </c>
      <c r="E7" s="28">
        <v>1</v>
      </c>
      <c r="F7" s="28">
        <v>2</v>
      </c>
      <c r="G7" s="28">
        <v>3</v>
      </c>
      <c r="H7" s="14">
        <f>AVERAGE(E7:G7)</f>
        <v>2</v>
      </c>
      <c r="I7" s="27">
        <f>SQRT(((SUM((POWER(G7-H7,2)),(POWER(F7-H7,2)),(POWER(E7-H7,2)))))/2)</f>
        <v>1</v>
      </c>
      <c r="J7" s="26">
        <f>I7/H7*100</f>
        <v>50</v>
      </c>
      <c r="K7" s="15">
        <f>((D7/3)*(SUM(E7:G7)))</f>
        <v>2</v>
      </c>
      <c r="L7" s="15">
        <f>K7/D7</f>
        <v>2</v>
      </c>
      <c r="M7" s="15">
        <f>ROUND(L7,2)</f>
        <v>2</v>
      </c>
      <c r="N7" s="15">
        <f>M7*D7</f>
        <v>2</v>
      </c>
    </row>
    <row r="8" spans="1:14" s="3" customFormat="1" ht="54.75" customHeight="1">
      <c r="A8" s="26"/>
      <c r="B8" s="31"/>
      <c r="C8" s="26"/>
      <c r="D8" s="26"/>
      <c r="E8" s="4"/>
      <c r="F8" s="4"/>
      <c r="G8" s="4"/>
      <c r="H8" s="14"/>
      <c r="I8" s="27"/>
      <c r="J8" s="26"/>
      <c r="K8" s="15"/>
      <c r="L8" s="15"/>
      <c r="M8" s="15"/>
      <c r="N8" s="15"/>
    </row>
    <row r="9" spans="1:14" ht="36.75" customHeight="1">
      <c r="A9" s="36" t="s">
        <v>16</v>
      </c>
      <c r="B9" s="36"/>
      <c r="C9" s="36"/>
      <c r="D9" s="36"/>
      <c r="E9" s="36"/>
      <c r="F9" s="36"/>
      <c r="G9" s="36"/>
      <c r="H9" s="16">
        <f>SUM(N7:N8)</f>
        <v>2</v>
      </c>
      <c r="I9" s="17" t="s">
        <v>17</v>
      </c>
      <c r="J9" s="17"/>
      <c r="K9" s="17"/>
      <c r="L9" s="17"/>
      <c r="M9" s="17"/>
      <c r="N9" s="18"/>
    </row>
    <row r="10" spans="1:14" ht="17.25" customHeight="1">
      <c r="A10" s="19"/>
      <c r="B10" s="19"/>
      <c r="C10" s="19"/>
      <c r="D10" s="19"/>
      <c r="E10" s="19"/>
      <c r="F10" s="19"/>
      <c r="G10" s="19"/>
      <c r="H10" s="16"/>
      <c r="I10" s="17"/>
      <c r="J10" s="17"/>
      <c r="K10" s="17"/>
      <c r="L10" s="17"/>
      <c r="M10" s="17"/>
      <c r="N10" s="18"/>
    </row>
    <row r="11" spans="1:14" ht="17.25" customHeight="1">
      <c r="A11" s="19"/>
      <c r="B11" s="19"/>
      <c r="C11" s="19"/>
      <c r="D11" s="19"/>
      <c r="E11" s="19"/>
      <c r="F11" s="19"/>
      <c r="G11" s="19"/>
      <c r="H11" s="16"/>
      <c r="I11" s="17"/>
      <c r="J11" s="17"/>
      <c r="K11" s="17"/>
      <c r="L11" s="17"/>
      <c r="M11" s="17"/>
      <c r="N11" s="18"/>
    </row>
    <row r="12" spans="1:15" ht="36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4" ht="22.5" customHeight="1">
      <c r="A13" s="38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20"/>
      <c r="M13" s="20"/>
      <c r="N13" s="20"/>
    </row>
    <row r="14" spans="1:7" s="22" customFormat="1" ht="15.75">
      <c r="A14" s="21"/>
      <c r="B14" s="21"/>
      <c r="C14" s="21"/>
      <c r="D14" s="21"/>
      <c r="E14" s="5"/>
      <c r="F14" s="6"/>
      <c r="G14" s="10"/>
    </row>
    <row r="15" spans="1:7" s="22" customFormat="1" ht="26.25" customHeight="1">
      <c r="A15" s="7"/>
      <c r="B15" s="7"/>
      <c r="C15" s="7"/>
      <c r="D15" s="5"/>
      <c r="E15" s="5"/>
      <c r="F15" s="6"/>
      <c r="G15" s="10"/>
    </row>
    <row r="16" spans="1:14" ht="19.5" customHeight="1">
      <c r="A16" s="7"/>
      <c r="B16" s="7"/>
      <c r="C16" s="7"/>
      <c r="E16" s="5"/>
      <c r="F16" s="6"/>
      <c r="G16" s="10"/>
      <c r="H16" s="22"/>
      <c r="I16" s="22"/>
      <c r="J16" s="22"/>
      <c r="K16" s="22"/>
      <c r="L16" s="22"/>
      <c r="M16" s="22"/>
      <c r="N16" s="22"/>
    </row>
    <row r="17" spans="1:14" s="22" customFormat="1" ht="15.75">
      <c r="A17" s="8"/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9"/>
      <c r="B18" s="9"/>
      <c r="C18" s="9"/>
      <c r="E18" s="5"/>
      <c r="F18" s="6"/>
      <c r="G18" s="10"/>
      <c r="H18" s="22"/>
      <c r="K18" s="22"/>
      <c r="L18" s="22"/>
      <c r="M18" s="22"/>
      <c r="N18" s="22"/>
    </row>
    <row r="20" ht="15.75">
      <c r="N20" s="23"/>
    </row>
    <row r="21" spans="9:11" ht="15.75">
      <c r="I21" s="24"/>
      <c r="J21" s="24"/>
      <c r="K21" s="24"/>
    </row>
    <row r="22" spans="9:11" ht="15.75">
      <c r="I22" s="25"/>
      <c r="J22" s="24"/>
      <c r="K22" s="24"/>
    </row>
    <row r="23" spans="9:11" ht="15.75">
      <c r="I23" s="25"/>
      <c r="J23" s="24"/>
      <c r="K23" s="24"/>
    </row>
    <row r="24" spans="9:11" ht="15.75">
      <c r="I24" s="25"/>
      <c r="J24" s="24"/>
      <c r="K24" s="24"/>
    </row>
    <row r="25" spans="9:11" ht="15.75">
      <c r="I25" s="24"/>
      <c r="J25" s="24"/>
      <c r="K25" s="24"/>
    </row>
    <row r="26" spans="9:11" ht="15.75">
      <c r="I26" s="24"/>
      <c r="J26" s="24"/>
      <c r="K26" s="24"/>
    </row>
    <row r="27" spans="9:11" ht="15.75">
      <c r="I27" s="24"/>
      <c r="J27" s="24"/>
      <c r="K27" s="24"/>
    </row>
    <row r="28" spans="9:11" ht="15.75">
      <c r="I28" s="24"/>
      <c r="J28" s="24"/>
      <c r="K28" s="24"/>
    </row>
    <row r="42" spans="2:3" ht="15.75">
      <c r="B42" s="29"/>
      <c r="C42" s="30"/>
    </row>
  </sheetData>
  <sheetProtection/>
  <mergeCells count="15">
    <mergeCell ref="A12:O12"/>
    <mergeCell ref="A13:C13"/>
    <mergeCell ref="D13:K13"/>
    <mergeCell ref="K1:N1"/>
    <mergeCell ref="A2:N2"/>
    <mergeCell ref="A3:N3"/>
    <mergeCell ref="A4:N4"/>
    <mergeCell ref="A5:A6"/>
    <mergeCell ref="B5:B6"/>
    <mergeCell ref="C5:C6"/>
    <mergeCell ref="D5:D6"/>
    <mergeCell ref="E5:G5"/>
    <mergeCell ref="H5:J5"/>
    <mergeCell ref="K5:N5"/>
    <mergeCell ref="A9:G9"/>
  </mergeCells>
  <printOptions/>
  <pageMargins left="0.11811023622047245" right="0.1968503937007874" top="0.35433070866141736" bottom="0.35433070866141736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2020-11-03T13:08:05Z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0x01010089ABF3C03B840540B0788939FC6A2EFB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